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\bach\Development\추락 검출 알고리즘 최적화\Docs\"/>
    </mc:Choice>
  </mc:AlternateContent>
  <xr:revisionPtr revIDLastSave="0" documentId="13_ncr:1_{936E340E-578A-4346-AF31-AF342DBB8B48}" xr6:coauthVersionLast="47" xr6:coauthVersionMax="47" xr10:uidLastSave="{00000000-0000-0000-0000-000000000000}"/>
  <bookViews>
    <workbookView xWindow="-120" yWindow="-120" windowWidth="29040" windowHeight="15840" activeTab="3" xr2:uid="{C81CBA47-B8AC-4DA6-96C9-A569E36702C4}"/>
  </bookViews>
  <sheets>
    <sheet name="VerticalFall_0%" sheetId="1" r:id="rId1"/>
    <sheet name="VerticalFall_25%" sheetId="2" r:id="rId2"/>
    <sheet name="VerticalFall_50%" sheetId="3" r:id="rId3"/>
    <sheet name="VerticalFall_75%" sheetId="4" r:id="rId4"/>
    <sheet name="VerticalFall_100%" sheetId="5" r:id="rId5"/>
    <sheet name="Angle30" sheetId="6" r:id="rId6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3" i="6" l="1"/>
  <c r="O4" i="6"/>
  <c r="O5" i="6"/>
  <c r="O7" i="6"/>
  <c r="O8" i="6"/>
  <c r="O9" i="6"/>
  <c r="O10" i="6"/>
  <c r="O11" i="6"/>
  <c r="O2" i="6"/>
  <c r="M3" i="1"/>
  <c r="M4" i="1"/>
  <c r="M5" i="1"/>
  <c r="M6" i="1"/>
  <c r="M7" i="1"/>
  <c r="M8" i="1"/>
  <c r="M9" i="1"/>
  <c r="M10" i="1"/>
  <c r="M11" i="1"/>
  <c r="M2" i="1"/>
  <c r="M3" i="6"/>
  <c r="M4" i="6"/>
  <c r="M5" i="6"/>
  <c r="M6" i="6"/>
  <c r="M7" i="6"/>
  <c r="M8" i="6"/>
  <c r="M9" i="6"/>
  <c r="M10" i="6"/>
  <c r="M11" i="6"/>
  <c r="M2" i="6"/>
  <c r="J16" i="6"/>
  <c r="J15" i="6"/>
  <c r="J14" i="6"/>
  <c r="L3" i="6"/>
  <c r="L4" i="6"/>
  <c r="L5" i="6"/>
  <c r="L7" i="6"/>
  <c r="L8" i="6"/>
  <c r="L9" i="6"/>
  <c r="L10" i="6"/>
  <c r="L11" i="6"/>
  <c r="K3" i="6"/>
  <c r="K4" i="6"/>
  <c r="K5" i="6"/>
  <c r="K7" i="6"/>
  <c r="K8" i="6"/>
  <c r="K9" i="6"/>
  <c r="K10" i="6"/>
  <c r="K11" i="6"/>
  <c r="L2" i="6"/>
  <c r="K2" i="6"/>
  <c r="J18" i="1"/>
  <c r="J17" i="1"/>
  <c r="J16" i="1"/>
  <c r="J10" i="2"/>
  <c r="J9" i="2"/>
  <c r="J8" i="2"/>
  <c r="J11" i="3"/>
  <c r="J10" i="3"/>
  <c r="J9" i="3"/>
  <c r="L3" i="3"/>
  <c r="L4" i="3"/>
  <c r="K3" i="3"/>
  <c r="K4" i="3"/>
  <c r="J11" i="4"/>
  <c r="J10" i="4"/>
  <c r="J9" i="4"/>
  <c r="J9" i="5"/>
  <c r="J8" i="5"/>
  <c r="J7" i="5"/>
  <c r="K3" i="5"/>
  <c r="K4" i="5"/>
  <c r="K2" i="5"/>
  <c r="L3" i="4"/>
  <c r="L4" i="4"/>
  <c r="K3" i="4"/>
  <c r="K4" i="4"/>
  <c r="L2" i="4"/>
  <c r="K2" i="4"/>
  <c r="L2" i="3"/>
  <c r="K2" i="3"/>
  <c r="L2" i="2"/>
  <c r="L3" i="2"/>
  <c r="L4" i="2"/>
  <c r="K3" i="2"/>
  <c r="K4" i="2"/>
  <c r="K2" i="2"/>
  <c r="L3" i="1"/>
  <c r="L4" i="1"/>
  <c r="L5" i="1"/>
  <c r="L6" i="1"/>
  <c r="L7" i="1"/>
  <c r="L8" i="1"/>
  <c r="L9" i="1"/>
  <c r="L10" i="1"/>
  <c r="L11" i="1"/>
  <c r="L2" i="1"/>
  <c r="K3" i="1"/>
  <c r="K4" i="1"/>
  <c r="K5" i="1"/>
  <c r="K6" i="1"/>
  <c r="K7" i="1"/>
  <c r="K8" i="1"/>
  <c r="K9" i="1"/>
  <c r="K10" i="1"/>
  <c r="K11" i="1"/>
  <c r="K2" i="1"/>
</calcChain>
</file>

<file path=xl/sharedStrings.xml><?xml version="1.0" encoding="utf-8"?>
<sst xmlns="http://schemas.openxmlformats.org/spreadsheetml/2006/main" count="97" uniqueCount="18">
  <si>
    <t>FallStart</t>
    <phoneticPr fontId="1" type="noConversion"/>
  </si>
  <si>
    <t>FileName</t>
    <phoneticPr fontId="1" type="noConversion"/>
  </si>
  <si>
    <t>PitchStart</t>
    <phoneticPr fontId="1" type="noConversion"/>
  </si>
  <si>
    <t>AccMin</t>
    <phoneticPr fontId="1" type="noConversion"/>
  </si>
  <si>
    <t>AccStart</t>
    <phoneticPr fontId="1" type="noConversion"/>
  </si>
  <si>
    <t>FallMin</t>
    <phoneticPr fontId="1" type="noConversion"/>
  </si>
  <si>
    <t>PitchMin</t>
    <phoneticPr fontId="1" type="noConversion"/>
  </si>
  <si>
    <t>FallLast</t>
    <phoneticPr fontId="1" type="noConversion"/>
  </si>
  <si>
    <t>AccLast</t>
    <phoneticPr fontId="1" type="noConversion"/>
  </si>
  <si>
    <t>PitchLast</t>
    <phoneticPr fontId="1" type="noConversion"/>
  </si>
  <si>
    <t>후반부 짤림</t>
    <phoneticPr fontId="1" type="noConversion"/>
  </si>
  <si>
    <t>FallSpan</t>
    <phoneticPr fontId="1" type="noConversion"/>
  </si>
  <si>
    <t>MinSpan</t>
    <phoneticPr fontId="1" type="noConversion"/>
  </si>
  <si>
    <t>PitchAvg</t>
    <phoneticPr fontId="1" type="noConversion"/>
  </si>
  <si>
    <t>PitchMax</t>
    <phoneticPr fontId="1" type="noConversion"/>
  </si>
  <si>
    <t>PitchSpan</t>
    <phoneticPr fontId="1" type="noConversion"/>
  </si>
  <si>
    <t>Detect</t>
    <phoneticPr fontId="1" type="noConversion"/>
  </si>
  <si>
    <t>DetectSpan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</si>
</sst>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71505B-0DD6-49D0-8524-FF456087D99D}">
  <dimension ref="A1:O18"/>
  <sheetViews>
    <sheetView workbookViewId="0">
      <selection activeCell="Q10" sqref="Q10"/>
    </sheetView>
  </sheetViews>
  <sheetFormatPr defaultRowHeight="16.5" x14ac:dyDescent="0.3"/>
  <cols>
    <col min="1" max="1" width="8.75" customWidth="1"/>
  </cols>
  <sheetData>
    <row r="1" spans="1:15" ht="30" customHeight="1" x14ac:dyDescent="0.3">
      <c r="A1" s="1" t="s">
        <v>1</v>
      </c>
      <c r="B1" s="1" t="s">
        <v>0</v>
      </c>
      <c r="C1" s="1" t="s">
        <v>4</v>
      </c>
      <c r="D1" s="1" t="s">
        <v>2</v>
      </c>
      <c r="E1" s="1" t="s">
        <v>5</v>
      </c>
      <c r="F1" s="1" t="s">
        <v>3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11</v>
      </c>
      <c r="L1" s="1" t="s">
        <v>12</v>
      </c>
      <c r="M1" s="2" t="s">
        <v>15</v>
      </c>
    </row>
    <row r="2" spans="1:15" ht="30" customHeight="1" x14ac:dyDescent="0.3">
      <c r="A2" s="1">
        <v>1</v>
      </c>
      <c r="B2" s="1">
        <v>2171</v>
      </c>
      <c r="C2" s="1">
        <v>99</v>
      </c>
      <c r="D2" s="1">
        <v>7</v>
      </c>
      <c r="E2" s="1">
        <v>2222</v>
      </c>
      <c r="F2" s="1">
        <v>6</v>
      </c>
      <c r="G2" s="1">
        <v>42</v>
      </c>
      <c r="H2" s="1">
        <v>2229</v>
      </c>
      <c r="I2" s="1">
        <v>32</v>
      </c>
      <c r="J2" s="1">
        <v>63</v>
      </c>
      <c r="K2" s="1">
        <f>H2 - B2 + 1</f>
        <v>59</v>
      </c>
      <c r="L2" s="1">
        <f>E2 - B2 + 1</f>
        <v>52</v>
      </c>
      <c r="M2" s="1">
        <f>J2 - D2</f>
        <v>56</v>
      </c>
    </row>
    <row r="3" spans="1:15" ht="30" customHeight="1" x14ac:dyDescent="0.3">
      <c r="A3" s="1">
        <v>2</v>
      </c>
      <c r="B3" s="1">
        <v>313</v>
      </c>
      <c r="C3" s="1">
        <v>99</v>
      </c>
      <c r="D3" s="1">
        <v>5</v>
      </c>
      <c r="E3" s="1">
        <v>362</v>
      </c>
      <c r="F3" s="1">
        <v>8</v>
      </c>
      <c r="G3" s="1">
        <v>41</v>
      </c>
      <c r="H3" s="1">
        <v>368</v>
      </c>
      <c r="I3" s="1">
        <v>71</v>
      </c>
      <c r="J3" s="1">
        <v>59</v>
      </c>
      <c r="K3" s="1">
        <f t="shared" ref="K3:K11" si="0">H3 - B3 + 1</f>
        <v>56</v>
      </c>
      <c r="L3" s="1">
        <f t="shared" ref="L3:L11" si="1">E3 - B3 + 1</f>
        <v>50</v>
      </c>
      <c r="M3" s="1">
        <f t="shared" ref="M3:M11" si="2">J3 - D3</f>
        <v>54</v>
      </c>
      <c r="O3" t="s">
        <v>10</v>
      </c>
    </row>
    <row r="4" spans="1:15" ht="30" customHeight="1" x14ac:dyDescent="0.3">
      <c r="A4" s="1">
        <v>3</v>
      </c>
      <c r="B4" s="1">
        <v>209</v>
      </c>
      <c r="C4" s="1">
        <v>99</v>
      </c>
      <c r="D4" s="1">
        <v>5</v>
      </c>
      <c r="E4" s="1">
        <v>259</v>
      </c>
      <c r="F4" s="1">
        <v>9</v>
      </c>
      <c r="G4" s="1">
        <v>43</v>
      </c>
      <c r="H4" s="1">
        <v>264</v>
      </c>
      <c r="I4" s="1">
        <v>41</v>
      </c>
      <c r="J4" s="1">
        <v>59</v>
      </c>
      <c r="K4" s="1">
        <f t="shared" si="0"/>
        <v>56</v>
      </c>
      <c r="L4" s="1">
        <f t="shared" si="1"/>
        <v>51</v>
      </c>
      <c r="M4" s="1">
        <f t="shared" si="2"/>
        <v>54</v>
      </c>
    </row>
    <row r="5" spans="1:15" ht="30" customHeight="1" x14ac:dyDescent="0.3">
      <c r="A5" s="1">
        <v>4</v>
      </c>
      <c r="B5" s="1">
        <v>262</v>
      </c>
      <c r="C5" s="1">
        <v>99</v>
      </c>
      <c r="D5" s="1">
        <v>5</v>
      </c>
      <c r="E5" s="1">
        <v>306</v>
      </c>
      <c r="F5" s="1">
        <v>16</v>
      </c>
      <c r="G5" s="1">
        <v>29</v>
      </c>
      <c r="H5" s="1">
        <v>312</v>
      </c>
      <c r="I5" s="1">
        <v>53</v>
      </c>
      <c r="J5" s="1">
        <v>43</v>
      </c>
      <c r="K5" s="1">
        <f t="shared" si="0"/>
        <v>51</v>
      </c>
      <c r="L5" s="1">
        <f t="shared" si="1"/>
        <v>45</v>
      </c>
      <c r="M5" s="1">
        <f t="shared" si="2"/>
        <v>38</v>
      </c>
    </row>
    <row r="6" spans="1:15" ht="30" customHeight="1" x14ac:dyDescent="0.3">
      <c r="A6" s="1">
        <v>5</v>
      </c>
      <c r="B6" s="1">
        <v>201</v>
      </c>
      <c r="C6" s="1">
        <v>99</v>
      </c>
      <c r="D6" s="1">
        <v>6</v>
      </c>
      <c r="E6" s="1">
        <v>250</v>
      </c>
      <c r="F6" s="1">
        <v>6</v>
      </c>
      <c r="G6" s="1">
        <v>39</v>
      </c>
      <c r="H6" s="1">
        <v>259</v>
      </c>
      <c r="I6" s="1">
        <v>89</v>
      </c>
      <c r="J6" s="1">
        <v>66</v>
      </c>
      <c r="K6" s="1">
        <f t="shared" si="0"/>
        <v>59</v>
      </c>
      <c r="L6" s="1">
        <f t="shared" si="1"/>
        <v>50</v>
      </c>
      <c r="M6" s="1">
        <f t="shared" si="2"/>
        <v>60</v>
      </c>
    </row>
    <row r="7" spans="1:15" ht="30" customHeight="1" x14ac:dyDescent="0.3">
      <c r="A7" s="1">
        <v>6</v>
      </c>
      <c r="B7" s="1">
        <v>187</v>
      </c>
      <c r="C7" s="1">
        <v>99</v>
      </c>
      <c r="D7" s="1">
        <v>6</v>
      </c>
      <c r="E7" s="1">
        <v>236</v>
      </c>
      <c r="F7" s="1">
        <v>9</v>
      </c>
      <c r="G7" s="1">
        <v>44</v>
      </c>
      <c r="H7" s="1">
        <v>242</v>
      </c>
      <c r="I7" s="1">
        <v>71</v>
      </c>
      <c r="J7" s="1">
        <v>62</v>
      </c>
      <c r="K7" s="1">
        <f t="shared" si="0"/>
        <v>56</v>
      </c>
      <c r="L7" s="1">
        <f t="shared" si="1"/>
        <v>50</v>
      </c>
      <c r="M7" s="1">
        <f t="shared" si="2"/>
        <v>56</v>
      </c>
    </row>
    <row r="8" spans="1:15" ht="30" customHeight="1" x14ac:dyDescent="0.3">
      <c r="A8" s="1">
        <v>7</v>
      </c>
      <c r="B8" s="1">
        <v>360</v>
      </c>
      <c r="C8" s="1">
        <v>99</v>
      </c>
      <c r="D8" s="1">
        <v>5</v>
      </c>
      <c r="E8" s="1">
        <v>410</v>
      </c>
      <c r="F8" s="1">
        <v>12</v>
      </c>
      <c r="G8" s="1">
        <v>46</v>
      </c>
      <c r="H8" s="1">
        <v>416</v>
      </c>
      <c r="I8" s="1">
        <v>75</v>
      </c>
      <c r="J8" s="1">
        <v>65</v>
      </c>
      <c r="K8" s="1">
        <f t="shared" si="0"/>
        <v>57</v>
      </c>
      <c r="L8" s="1">
        <f t="shared" si="1"/>
        <v>51</v>
      </c>
      <c r="M8" s="1">
        <f t="shared" si="2"/>
        <v>60</v>
      </c>
    </row>
    <row r="9" spans="1:15" ht="30" customHeight="1" x14ac:dyDescent="0.3">
      <c r="A9" s="1">
        <v>8</v>
      </c>
      <c r="B9" s="1">
        <v>218</v>
      </c>
      <c r="C9" s="1">
        <v>99</v>
      </c>
      <c r="D9" s="1">
        <v>5</v>
      </c>
      <c r="E9" s="1">
        <v>270</v>
      </c>
      <c r="F9" s="1">
        <v>11</v>
      </c>
      <c r="G9" s="1">
        <v>41</v>
      </c>
      <c r="H9" s="1">
        <v>275</v>
      </c>
      <c r="I9" s="1">
        <v>52</v>
      </c>
      <c r="J9" s="1">
        <v>56</v>
      </c>
      <c r="K9" s="1">
        <f t="shared" si="0"/>
        <v>58</v>
      </c>
      <c r="L9" s="1">
        <f t="shared" si="1"/>
        <v>53</v>
      </c>
      <c r="M9" s="1">
        <f t="shared" si="2"/>
        <v>51</v>
      </c>
    </row>
    <row r="10" spans="1:15" ht="30" customHeight="1" x14ac:dyDescent="0.3">
      <c r="A10" s="1">
        <v>9</v>
      </c>
      <c r="B10" s="1">
        <v>259</v>
      </c>
      <c r="C10" s="1">
        <v>99</v>
      </c>
      <c r="D10" s="1">
        <v>6</v>
      </c>
      <c r="E10" s="1">
        <v>310</v>
      </c>
      <c r="F10" s="1">
        <v>11</v>
      </c>
      <c r="G10" s="1">
        <v>51</v>
      </c>
      <c r="H10" s="1">
        <v>313</v>
      </c>
      <c r="I10" s="1">
        <v>27</v>
      </c>
      <c r="J10" s="1">
        <v>61</v>
      </c>
      <c r="K10" s="1">
        <f t="shared" si="0"/>
        <v>55</v>
      </c>
      <c r="L10" s="1">
        <f t="shared" si="1"/>
        <v>52</v>
      </c>
      <c r="M10" s="1">
        <f t="shared" si="2"/>
        <v>55</v>
      </c>
    </row>
    <row r="11" spans="1:15" ht="30" customHeight="1" x14ac:dyDescent="0.3">
      <c r="A11" s="1">
        <v>10</v>
      </c>
      <c r="B11" s="1">
        <v>274</v>
      </c>
      <c r="C11" s="1">
        <v>99</v>
      </c>
      <c r="D11" s="1">
        <v>6</v>
      </c>
      <c r="E11" s="1">
        <v>327</v>
      </c>
      <c r="F11" s="1">
        <v>5</v>
      </c>
      <c r="G11" s="1">
        <v>41</v>
      </c>
      <c r="H11" s="1">
        <v>334</v>
      </c>
      <c r="I11" s="1">
        <v>29</v>
      </c>
      <c r="J11" s="1">
        <v>62</v>
      </c>
      <c r="K11" s="1">
        <f t="shared" si="0"/>
        <v>61</v>
      </c>
      <c r="L11" s="1">
        <f t="shared" si="1"/>
        <v>54</v>
      </c>
      <c r="M11" s="1">
        <f t="shared" si="2"/>
        <v>56</v>
      </c>
    </row>
    <row r="16" spans="1:15" x14ac:dyDescent="0.3">
      <c r="I16" t="s">
        <v>13</v>
      </c>
      <c r="J16">
        <f>INT(AVERAGE(J2:J11))</f>
        <v>59</v>
      </c>
    </row>
    <row r="17" spans="9:10" x14ac:dyDescent="0.3">
      <c r="I17" t="s">
        <v>14</v>
      </c>
      <c r="J17">
        <f>MAX(J2:J11)</f>
        <v>66</v>
      </c>
    </row>
    <row r="18" spans="9:10" x14ac:dyDescent="0.3">
      <c r="I18" t="s">
        <v>6</v>
      </c>
      <c r="J18">
        <f>MIN(J2:J11)</f>
        <v>43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A01E39-7A52-456D-9D43-6EBB7B957612}">
  <dimension ref="A1:L10"/>
  <sheetViews>
    <sheetView workbookViewId="0">
      <selection activeCell="L11" sqref="L11"/>
    </sheetView>
  </sheetViews>
  <sheetFormatPr defaultRowHeight="16.5" x14ac:dyDescent="0.3"/>
  <cols>
    <col min="1" max="1" width="8.75" customWidth="1"/>
  </cols>
  <sheetData>
    <row r="1" spans="1:12" ht="30" customHeight="1" x14ac:dyDescent="0.3">
      <c r="A1" s="1" t="s">
        <v>1</v>
      </c>
      <c r="B1" s="1" t="s">
        <v>0</v>
      </c>
      <c r="C1" s="1" t="s">
        <v>4</v>
      </c>
      <c r="D1" s="1" t="s">
        <v>2</v>
      </c>
      <c r="E1" s="1" t="s">
        <v>5</v>
      </c>
      <c r="F1" s="1" t="s">
        <v>3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11</v>
      </c>
      <c r="L1" s="1" t="s">
        <v>12</v>
      </c>
    </row>
    <row r="2" spans="1:12" ht="30" customHeight="1" x14ac:dyDescent="0.3">
      <c r="A2" s="1">
        <v>1</v>
      </c>
      <c r="B2" s="1">
        <v>170</v>
      </c>
      <c r="C2" s="1">
        <v>99</v>
      </c>
      <c r="D2" s="1">
        <v>4</v>
      </c>
      <c r="E2" s="1">
        <v>211</v>
      </c>
      <c r="F2" s="1">
        <v>7</v>
      </c>
      <c r="G2" s="1">
        <v>42</v>
      </c>
      <c r="H2" s="1">
        <v>216</v>
      </c>
      <c r="I2" s="1">
        <v>60</v>
      </c>
      <c r="J2" s="1">
        <v>57</v>
      </c>
      <c r="K2" s="1">
        <f xml:space="preserve"> H2 - B2 + 1</f>
        <v>47</v>
      </c>
      <c r="L2" s="1">
        <f>E2 - B2 + 1</f>
        <v>42</v>
      </c>
    </row>
    <row r="3" spans="1:12" ht="30" customHeight="1" x14ac:dyDescent="0.3">
      <c r="A3" s="1">
        <v>2</v>
      </c>
      <c r="B3" s="1">
        <v>196</v>
      </c>
      <c r="C3" s="1">
        <v>99</v>
      </c>
      <c r="D3" s="1">
        <v>0</v>
      </c>
      <c r="E3" s="1">
        <v>240</v>
      </c>
      <c r="F3" s="1">
        <v>16</v>
      </c>
      <c r="G3" s="1">
        <v>40</v>
      </c>
      <c r="H3" s="1">
        <v>247</v>
      </c>
      <c r="I3" s="1">
        <v>33</v>
      </c>
      <c r="J3" s="1">
        <v>61</v>
      </c>
      <c r="K3" s="1">
        <f t="shared" ref="K3:K4" si="0" xml:space="preserve"> H3 - B3 + 1</f>
        <v>52</v>
      </c>
      <c r="L3" s="1">
        <f t="shared" ref="L3:L4" si="1" xml:space="preserve"> E3 - B3 + 1</f>
        <v>45</v>
      </c>
    </row>
    <row r="4" spans="1:12" ht="30" customHeight="1" x14ac:dyDescent="0.3">
      <c r="A4" s="1">
        <v>3</v>
      </c>
      <c r="B4" s="1">
        <v>169</v>
      </c>
      <c r="C4" s="1">
        <v>99</v>
      </c>
      <c r="D4" s="1">
        <v>1</v>
      </c>
      <c r="E4" s="1">
        <v>213</v>
      </c>
      <c r="F4" s="1">
        <v>7</v>
      </c>
      <c r="G4" s="1">
        <v>34</v>
      </c>
      <c r="H4" s="1">
        <v>221</v>
      </c>
      <c r="I4" s="1">
        <v>64</v>
      </c>
      <c r="J4" s="1">
        <v>57</v>
      </c>
      <c r="K4" s="1">
        <f t="shared" si="0"/>
        <v>53</v>
      </c>
      <c r="L4" s="1">
        <f t="shared" si="1"/>
        <v>45</v>
      </c>
    </row>
    <row r="8" spans="1:12" x14ac:dyDescent="0.3">
      <c r="I8" t="s">
        <v>13</v>
      </c>
      <c r="J8">
        <f>INT(AVERAGE(J1:J3))</f>
        <v>59</v>
      </c>
    </row>
    <row r="9" spans="1:12" x14ac:dyDescent="0.3">
      <c r="I9" t="s">
        <v>14</v>
      </c>
      <c r="J9">
        <f>MAX(J1:J3)</f>
        <v>61</v>
      </c>
    </row>
    <row r="10" spans="1:12" x14ac:dyDescent="0.3">
      <c r="I10" t="s">
        <v>6</v>
      </c>
      <c r="J10">
        <f>MIN(J1:J3)</f>
        <v>57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E2D1C6-2495-47B6-A930-B64E35AC6604}">
  <dimension ref="A1:L11"/>
  <sheetViews>
    <sheetView workbookViewId="0">
      <selection activeCell="J11" sqref="J11"/>
    </sheetView>
  </sheetViews>
  <sheetFormatPr defaultRowHeight="16.5" x14ac:dyDescent="0.3"/>
  <sheetData>
    <row r="1" spans="1:12" ht="30" customHeight="1" x14ac:dyDescent="0.3">
      <c r="A1" s="1" t="s">
        <v>1</v>
      </c>
      <c r="B1" s="1" t="s">
        <v>0</v>
      </c>
      <c r="C1" s="1" t="s">
        <v>4</v>
      </c>
      <c r="D1" s="1" t="s">
        <v>2</v>
      </c>
      <c r="E1" s="1" t="s">
        <v>5</v>
      </c>
      <c r="F1" s="1" t="s">
        <v>3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11</v>
      </c>
      <c r="L1" s="1" t="s">
        <v>12</v>
      </c>
    </row>
    <row r="2" spans="1:12" ht="30" customHeight="1" x14ac:dyDescent="0.3">
      <c r="A2" s="1">
        <v>1</v>
      </c>
      <c r="B2" s="1">
        <v>161</v>
      </c>
      <c r="C2" s="1">
        <v>97</v>
      </c>
      <c r="D2" s="1">
        <v>-2</v>
      </c>
      <c r="E2" s="1">
        <v>189</v>
      </c>
      <c r="F2" s="1">
        <v>6</v>
      </c>
      <c r="G2" s="1">
        <v>25</v>
      </c>
      <c r="H2" s="1">
        <v>196</v>
      </c>
      <c r="I2" s="1">
        <v>16</v>
      </c>
      <c r="J2" s="1">
        <v>41</v>
      </c>
      <c r="K2" s="1">
        <f xml:space="preserve"> H2 - B2 + 1</f>
        <v>36</v>
      </c>
      <c r="L2" s="1">
        <f xml:space="preserve"> E2 - B2 + 1</f>
        <v>29</v>
      </c>
    </row>
    <row r="3" spans="1:12" ht="30" customHeight="1" x14ac:dyDescent="0.3">
      <c r="A3" s="1">
        <v>2</v>
      </c>
      <c r="B3" s="1">
        <v>150</v>
      </c>
      <c r="C3" s="1">
        <v>98</v>
      </c>
      <c r="D3" s="1">
        <v>-4</v>
      </c>
      <c r="E3" s="1">
        <v>179</v>
      </c>
      <c r="F3" s="1">
        <v>10</v>
      </c>
      <c r="G3" s="1">
        <v>30</v>
      </c>
      <c r="H3" s="1">
        <v>183</v>
      </c>
      <c r="I3" s="1">
        <v>66</v>
      </c>
      <c r="J3" s="1">
        <v>40</v>
      </c>
      <c r="K3" s="1">
        <f t="shared" ref="K3:K4" si="0" xml:space="preserve"> H3 - B3 + 1</f>
        <v>34</v>
      </c>
      <c r="L3" s="1">
        <f t="shared" ref="L3:L4" si="1" xml:space="preserve"> E3 - B3 + 1</f>
        <v>30</v>
      </c>
    </row>
    <row r="4" spans="1:12" ht="30" customHeight="1" x14ac:dyDescent="0.3">
      <c r="A4" s="1">
        <v>3</v>
      </c>
      <c r="B4" s="1">
        <v>173</v>
      </c>
      <c r="C4" s="1">
        <v>96</v>
      </c>
      <c r="D4" s="1">
        <v>-4</v>
      </c>
      <c r="E4" s="1">
        <v>198</v>
      </c>
      <c r="F4" s="1">
        <v>6</v>
      </c>
      <c r="G4" s="1">
        <v>28</v>
      </c>
      <c r="H4" s="1">
        <v>205</v>
      </c>
      <c r="I4" s="1">
        <v>60</v>
      </c>
      <c r="J4" s="1">
        <v>49</v>
      </c>
      <c r="K4" s="1">
        <f t="shared" si="0"/>
        <v>33</v>
      </c>
      <c r="L4" s="1">
        <f t="shared" si="1"/>
        <v>26</v>
      </c>
    </row>
    <row r="9" spans="1:12" x14ac:dyDescent="0.3">
      <c r="I9" t="s">
        <v>13</v>
      </c>
      <c r="J9">
        <f>INT(AVERAGE(J2:J4))</f>
        <v>43</v>
      </c>
    </row>
    <row r="10" spans="1:12" x14ac:dyDescent="0.3">
      <c r="I10" t="s">
        <v>14</v>
      </c>
      <c r="J10">
        <f>MAX(J2:J4)</f>
        <v>49</v>
      </c>
    </row>
    <row r="11" spans="1:12" x14ac:dyDescent="0.3">
      <c r="I11" t="s">
        <v>6</v>
      </c>
      <c r="J11">
        <f>MIN(J2:J4)</f>
        <v>40</v>
      </c>
    </row>
  </sheetData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03F96D-AF7C-4B7D-AD28-21C0BD44AF53}">
  <dimension ref="A1:L11"/>
  <sheetViews>
    <sheetView tabSelected="1" workbookViewId="0">
      <selection activeCell="Y15" sqref="Y15"/>
    </sheetView>
  </sheetViews>
  <sheetFormatPr defaultRowHeight="16.5" x14ac:dyDescent="0.3"/>
  <sheetData>
    <row r="1" spans="1:12" ht="30" customHeight="1" x14ac:dyDescent="0.3">
      <c r="A1" s="1" t="s">
        <v>1</v>
      </c>
      <c r="B1" s="1" t="s">
        <v>0</v>
      </c>
      <c r="C1" s="1" t="s">
        <v>4</v>
      </c>
      <c r="D1" s="1" t="s">
        <v>2</v>
      </c>
      <c r="E1" s="1" t="s">
        <v>5</v>
      </c>
      <c r="F1" s="1" t="s">
        <v>3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11</v>
      </c>
      <c r="L1" s="1" t="s">
        <v>12</v>
      </c>
    </row>
    <row r="2" spans="1:12" ht="30" customHeight="1" x14ac:dyDescent="0.3">
      <c r="A2" s="1">
        <v>1</v>
      </c>
      <c r="B2" s="1">
        <v>169</v>
      </c>
      <c r="C2" s="1">
        <v>47</v>
      </c>
      <c r="D2" s="1">
        <v>-8</v>
      </c>
      <c r="E2" s="1">
        <v>178</v>
      </c>
      <c r="F2" s="1">
        <v>7</v>
      </c>
      <c r="G2" s="1">
        <v>4</v>
      </c>
      <c r="H2" s="1">
        <v>186</v>
      </c>
      <c r="I2" s="1">
        <v>46</v>
      </c>
      <c r="J2" s="1">
        <v>26</v>
      </c>
      <c r="K2" s="1">
        <f>H2 - B2 + 1</f>
        <v>18</v>
      </c>
      <c r="L2" s="1">
        <f>E2 - B2 + 1</f>
        <v>10</v>
      </c>
    </row>
    <row r="3" spans="1:12" ht="30" customHeight="1" x14ac:dyDescent="0.3">
      <c r="A3" s="1">
        <v>2</v>
      </c>
      <c r="B3" s="1">
        <v>159</v>
      </c>
      <c r="C3" s="1">
        <v>96</v>
      </c>
      <c r="D3" s="1">
        <v>-3</v>
      </c>
      <c r="E3" s="1">
        <v>171</v>
      </c>
      <c r="F3" s="1">
        <v>7</v>
      </c>
      <c r="G3" s="1">
        <v>8</v>
      </c>
      <c r="H3" s="1">
        <v>184</v>
      </c>
      <c r="I3" s="1">
        <v>44</v>
      </c>
      <c r="J3" s="1">
        <v>32</v>
      </c>
      <c r="K3" s="1">
        <f t="shared" ref="K3:K4" si="0">H3 - B3 + 1</f>
        <v>26</v>
      </c>
      <c r="L3" s="1">
        <f t="shared" ref="L3:L4" si="1">E3 - B3 + 1</f>
        <v>13</v>
      </c>
    </row>
    <row r="4" spans="1:12" ht="30" customHeight="1" x14ac:dyDescent="0.3">
      <c r="A4" s="1">
        <v>3</v>
      </c>
      <c r="B4" s="1">
        <v>158</v>
      </c>
      <c r="C4" s="1">
        <v>53</v>
      </c>
      <c r="D4" s="1">
        <v>-6</v>
      </c>
      <c r="E4" s="1">
        <v>173</v>
      </c>
      <c r="F4" s="1">
        <v>11</v>
      </c>
      <c r="G4" s="1">
        <v>22</v>
      </c>
      <c r="H4" s="1">
        <v>179</v>
      </c>
      <c r="I4" s="1">
        <v>46</v>
      </c>
      <c r="J4" s="1">
        <v>42</v>
      </c>
      <c r="K4" s="1">
        <f t="shared" si="0"/>
        <v>22</v>
      </c>
      <c r="L4" s="1">
        <f t="shared" si="1"/>
        <v>16</v>
      </c>
    </row>
    <row r="9" spans="1:12" x14ac:dyDescent="0.3">
      <c r="I9" t="s">
        <v>13</v>
      </c>
      <c r="J9">
        <f>INT(AVERAGE(J2:J4))</f>
        <v>33</v>
      </c>
    </row>
    <row r="10" spans="1:12" x14ac:dyDescent="0.3">
      <c r="I10" t="s">
        <v>14</v>
      </c>
      <c r="J10">
        <f>MAX(J2:J4)</f>
        <v>42</v>
      </c>
    </row>
    <row r="11" spans="1:12" x14ac:dyDescent="0.3">
      <c r="I11" t="s">
        <v>6</v>
      </c>
      <c r="J11">
        <f>MIN(J2:J4)</f>
        <v>26</v>
      </c>
    </row>
  </sheetData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7BE2FF-EDFB-4941-A9EA-0C95E7571560}">
  <dimension ref="A1:L9"/>
  <sheetViews>
    <sheetView workbookViewId="0">
      <selection activeCell="I7" sqref="I7:J9"/>
    </sheetView>
  </sheetViews>
  <sheetFormatPr defaultRowHeight="16.5" x14ac:dyDescent="0.3"/>
  <sheetData>
    <row r="1" spans="1:12" ht="30" customHeight="1" x14ac:dyDescent="0.3">
      <c r="A1" s="1" t="s">
        <v>1</v>
      </c>
      <c r="B1" s="1" t="s">
        <v>0</v>
      </c>
      <c r="C1" s="1" t="s">
        <v>4</v>
      </c>
      <c r="D1" s="1" t="s">
        <v>2</v>
      </c>
      <c r="E1" s="1" t="s">
        <v>5</v>
      </c>
      <c r="F1" s="1" t="s">
        <v>3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11</v>
      </c>
      <c r="L1" s="1" t="s">
        <v>12</v>
      </c>
    </row>
    <row r="2" spans="1:12" ht="30" customHeight="1" x14ac:dyDescent="0.3">
      <c r="A2" s="1">
        <v>1</v>
      </c>
      <c r="B2" s="1">
        <v>258</v>
      </c>
      <c r="C2" s="1">
        <v>86</v>
      </c>
      <c r="D2" s="1">
        <v>6</v>
      </c>
      <c r="E2" s="1"/>
      <c r="F2" s="1"/>
      <c r="G2" s="1"/>
      <c r="H2" s="1">
        <v>270</v>
      </c>
      <c r="I2" s="1">
        <v>34</v>
      </c>
      <c r="J2" s="1">
        <v>49</v>
      </c>
      <c r="K2" s="1">
        <f xml:space="preserve"> H2 - B2 + 1</f>
        <v>13</v>
      </c>
      <c r="L2" s="1"/>
    </row>
    <row r="3" spans="1:12" ht="30" customHeight="1" x14ac:dyDescent="0.3">
      <c r="A3" s="1">
        <v>2</v>
      </c>
      <c r="B3" s="1">
        <v>178</v>
      </c>
      <c r="C3" s="1">
        <v>62</v>
      </c>
      <c r="D3" s="1">
        <v>18</v>
      </c>
      <c r="E3" s="1"/>
      <c r="F3" s="1"/>
      <c r="G3" s="1"/>
      <c r="H3" s="1">
        <v>188</v>
      </c>
      <c r="I3" s="1">
        <v>39</v>
      </c>
      <c r="J3" s="1">
        <v>52</v>
      </c>
      <c r="K3" s="1">
        <f t="shared" ref="K3:K4" si="0" xml:space="preserve"> H3 - B3 + 1</f>
        <v>11</v>
      </c>
      <c r="L3" s="1"/>
    </row>
    <row r="4" spans="1:12" ht="30" customHeight="1" x14ac:dyDescent="0.3">
      <c r="A4" s="1">
        <v>3</v>
      </c>
      <c r="B4" s="1">
        <v>199</v>
      </c>
      <c r="C4" s="1">
        <v>57</v>
      </c>
      <c r="D4" s="1">
        <v>0</v>
      </c>
      <c r="E4" s="1"/>
      <c r="F4" s="1"/>
      <c r="G4" s="1"/>
      <c r="H4" s="1">
        <v>211</v>
      </c>
      <c r="I4" s="1">
        <v>50</v>
      </c>
      <c r="J4" s="1">
        <v>44</v>
      </c>
      <c r="K4" s="1">
        <f t="shared" si="0"/>
        <v>13</v>
      </c>
      <c r="L4" s="1"/>
    </row>
    <row r="7" spans="1:12" x14ac:dyDescent="0.3">
      <c r="I7" t="s">
        <v>13</v>
      </c>
      <c r="J7">
        <f>INT(AVERAGE(J2:J4))</f>
        <v>48</v>
      </c>
    </row>
    <row r="8" spans="1:12" x14ac:dyDescent="0.3">
      <c r="I8" t="s">
        <v>14</v>
      </c>
      <c r="J8">
        <f>MAX(J2:J4)</f>
        <v>52</v>
      </c>
    </row>
    <row r="9" spans="1:12" x14ac:dyDescent="0.3">
      <c r="I9" t="s">
        <v>6</v>
      </c>
      <c r="J9">
        <f>MIN(J2:J4)</f>
        <v>44</v>
      </c>
    </row>
  </sheetData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477FDB-FBC1-4D03-B6DF-C94072705F59}">
  <dimension ref="A1:U16"/>
  <sheetViews>
    <sheetView workbookViewId="0">
      <selection activeCell="O1" sqref="O1"/>
    </sheetView>
  </sheetViews>
  <sheetFormatPr defaultRowHeight="16.5" x14ac:dyDescent="0.3"/>
  <sheetData>
    <row r="1" spans="1:21" ht="30" customHeight="1" x14ac:dyDescent="0.3">
      <c r="A1" s="1" t="s">
        <v>1</v>
      </c>
      <c r="B1" s="1" t="s">
        <v>0</v>
      </c>
      <c r="C1" s="1" t="s">
        <v>4</v>
      </c>
      <c r="D1" s="1" t="s">
        <v>2</v>
      </c>
      <c r="E1" s="1" t="s">
        <v>5</v>
      </c>
      <c r="F1" s="1" t="s">
        <v>3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11</v>
      </c>
      <c r="L1" s="1" t="s">
        <v>12</v>
      </c>
      <c r="M1" s="2" t="s">
        <v>15</v>
      </c>
      <c r="N1" s="2" t="s">
        <v>16</v>
      </c>
      <c r="O1" s="2" t="s">
        <v>17</v>
      </c>
    </row>
    <row r="2" spans="1:21" ht="30" customHeight="1" x14ac:dyDescent="0.3">
      <c r="A2" s="1">
        <v>1</v>
      </c>
      <c r="B2" s="1">
        <v>136</v>
      </c>
      <c r="C2" s="1">
        <v>99</v>
      </c>
      <c r="D2" s="1">
        <v>31</v>
      </c>
      <c r="E2" s="1">
        <v>164</v>
      </c>
      <c r="F2" s="1">
        <v>14</v>
      </c>
      <c r="G2" s="1">
        <v>47</v>
      </c>
      <c r="H2" s="1">
        <v>167</v>
      </c>
      <c r="I2" s="1">
        <v>20</v>
      </c>
      <c r="J2" s="1">
        <v>54</v>
      </c>
      <c r="K2" s="1">
        <f>H2 - B2 + 1</f>
        <v>32</v>
      </c>
      <c r="L2" s="1">
        <f xml:space="preserve"> E2 - B2 +1</f>
        <v>29</v>
      </c>
      <c r="M2" s="1">
        <f xml:space="preserve"> J2 - D2</f>
        <v>23</v>
      </c>
      <c r="N2" s="1">
        <v>160</v>
      </c>
      <c r="O2" s="1">
        <f>N2 - B2 + 1</f>
        <v>25</v>
      </c>
    </row>
    <row r="3" spans="1:21" ht="30" customHeight="1" x14ac:dyDescent="0.3">
      <c r="A3" s="1">
        <v>2</v>
      </c>
      <c r="B3" s="1">
        <v>206</v>
      </c>
      <c r="C3" s="1">
        <v>99</v>
      </c>
      <c r="D3" s="1">
        <v>36</v>
      </c>
      <c r="E3" s="1">
        <v>235</v>
      </c>
      <c r="F3" s="1">
        <v>10</v>
      </c>
      <c r="G3" s="1">
        <v>51</v>
      </c>
      <c r="H3" s="1">
        <v>238</v>
      </c>
      <c r="I3" s="1">
        <v>50</v>
      </c>
      <c r="J3" s="1">
        <v>59</v>
      </c>
      <c r="K3" s="1">
        <f t="shared" ref="K3:K11" si="0">H3 - B3 + 1</f>
        <v>33</v>
      </c>
      <c r="L3" s="1">
        <f t="shared" ref="L3:L11" si="1" xml:space="preserve"> E3 - B3 +1</f>
        <v>30</v>
      </c>
      <c r="M3" s="1">
        <f t="shared" ref="M3:M11" si="2" xml:space="preserve"> J3 - D3</f>
        <v>23</v>
      </c>
      <c r="N3" s="1">
        <v>235</v>
      </c>
      <c r="O3" s="1">
        <f t="shared" ref="O3:O11" si="3">N3 - B3 + 1</f>
        <v>30</v>
      </c>
    </row>
    <row r="4" spans="1:21" ht="30" customHeight="1" x14ac:dyDescent="0.3">
      <c r="A4" s="1">
        <v>3</v>
      </c>
      <c r="B4" s="1">
        <v>130</v>
      </c>
      <c r="C4" s="1">
        <v>98</v>
      </c>
      <c r="D4" s="1">
        <v>37</v>
      </c>
      <c r="E4" s="1">
        <v>154</v>
      </c>
      <c r="F4" s="1">
        <v>6</v>
      </c>
      <c r="G4" s="1">
        <v>53</v>
      </c>
      <c r="H4" s="1">
        <v>160</v>
      </c>
      <c r="I4" s="1">
        <v>28</v>
      </c>
      <c r="J4" s="1">
        <v>70</v>
      </c>
      <c r="K4" s="1">
        <f t="shared" si="0"/>
        <v>31</v>
      </c>
      <c r="L4" s="1">
        <f t="shared" si="1"/>
        <v>25</v>
      </c>
      <c r="M4" s="1">
        <f t="shared" si="2"/>
        <v>33</v>
      </c>
      <c r="N4" s="1">
        <v>156</v>
      </c>
      <c r="O4" s="1">
        <f t="shared" si="3"/>
        <v>27</v>
      </c>
    </row>
    <row r="5" spans="1:21" ht="30" customHeight="1" x14ac:dyDescent="0.3">
      <c r="A5" s="1">
        <v>4</v>
      </c>
      <c r="B5" s="1">
        <v>130</v>
      </c>
      <c r="C5" s="1">
        <v>99</v>
      </c>
      <c r="D5" s="1">
        <v>37</v>
      </c>
      <c r="E5" s="1">
        <v>162</v>
      </c>
      <c r="F5" s="1">
        <v>7</v>
      </c>
      <c r="G5" s="1">
        <v>60</v>
      </c>
      <c r="H5" s="1">
        <v>168</v>
      </c>
      <c r="I5" s="1">
        <v>82</v>
      </c>
      <c r="J5" s="1">
        <v>78</v>
      </c>
      <c r="K5" s="1">
        <f t="shared" si="0"/>
        <v>39</v>
      </c>
      <c r="L5" s="1">
        <f t="shared" si="1"/>
        <v>33</v>
      </c>
      <c r="M5" s="1">
        <f t="shared" si="2"/>
        <v>41</v>
      </c>
      <c r="N5" s="1">
        <v>162</v>
      </c>
      <c r="O5" s="1">
        <f t="shared" si="3"/>
        <v>33</v>
      </c>
      <c r="U5" t="s">
        <v>10</v>
      </c>
    </row>
    <row r="6" spans="1:21" ht="30" customHeight="1" x14ac:dyDescent="0.3">
      <c r="A6" s="1">
        <v>5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>
        <f t="shared" si="2"/>
        <v>0</v>
      </c>
      <c r="N6" s="1"/>
      <c r="O6" s="1"/>
      <c r="U6" t="s">
        <v>10</v>
      </c>
    </row>
    <row r="7" spans="1:21" ht="30" customHeight="1" x14ac:dyDescent="0.3">
      <c r="A7" s="1">
        <v>6</v>
      </c>
      <c r="B7" s="1">
        <v>126</v>
      </c>
      <c r="C7" s="1">
        <v>99</v>
      </c>
      <c r="D7" s="1">
        <v>32</v>
      </c>
      <c r="E7" s="1">
        <v>155</v>
      </c>
      <c r="F7" s="1">
        <v>29</v>
      </c>
      <c r="G7" s="1">
        <v>41</v>
      </c>
      <c r="H7" s="1">
        <v>160</v>
      </c>
      <c r="I7" s="1">
        <v>28</v>
      </c>
      <c r="J7" s="1">
        <v>49</v>
      </c>
      <c r="K7" s="1">
        <f t="shared" si="0"/>
        <v>35</v>
      </c>
      <c r="L7" s="1">
        <f t="shared" si="1"/>
        <v>30</v>
      </c>
      <c r="M7" s="1">
        <f t="shared" si="2"/>
        <v>17</v>
      </c>
      <c r="N7" s="1">
        <v>153</v>
      </c>
      <c r="O7" s="1">
        <f t="shared" si="3"/>
        <v>28</v>
      </c>
    </row>
    <row r="8" spans="1:21" ht="30" customHeight="1" x14ac:dyDescent="0.3">
      <c r="A8" s="1">
        <v>7</v>
      </c>
      <c r="B8" s="1">
        <v>115</v>
      </c>
      <c r="C8" s="1">
        <v>99</v>
      </c>
      <c r="D8" s="1">
        <v>38</v>
      </c>
      <c r="E8" s="1">
        <v>139</v>
      </c>
      <c r="F8" s="1">
        <v>28</v>
      </c>
      <c r="G8" s="1">
        <v>59</v>
      </c>
      <c r="H8" s="1">
        <v>143</v>
      </c>
      <c r="I8" s="1">
        <v>25</v>
      </c>
      <c r="J8" s="1">
        <v>70</v>
      </c>
      <c r="K8" s="1">
        <f t="shared" si="0"/>
        <v>29</v>
      </c>
      <c r="L8" s="1">
        <f t="shared" si="1"/>
        <v>25</v>
      </c>
      <c r="M8" s="1">
        <f t="shared" si="2"/>
        <v>32</v>
      </c>
      <c r="N8" s="1">
        <v>139</v>
      </c>
      <c r="O8" s="1">
        <f t="shared" si="3"/>
        <v>25</v>
      </c>
    </row>
    <row r="9" spans="1:21" ht="30" customHeight="1" x14ac:dyDescent="0.3">
      <c r="A9" s="1">
        <v>8</v>
      </c>
      <c r="B9" s="1">
        <v>133</v>
      </c>
      <c r="C9" s="1">
        <v>97</v>
      </c>
      <c r="D9" s="1">
        <v>38</v>
      </c>
      <c r="E9" s="1">
        <v>156</v>
      </c>
      <c r="F9" s="1">
        <v>4</v>
      </c>
      <c r="G9" s="1">
        <v>56</v>
      </c>
      <c r="H9" s="1">
        <v>164</v>
      </c>
      <c r="I9" s="1">
        <v>52</v>
      </c>
      <c r="J9" s="1">
        <v>79</v>
      </c>
      <c r="K9" s="1">
        <f t="shared" si="0"/>
        <v>32</v>
      </c>
      <c r="L9" s="1">
        <f t="shared" si="1"/>
        <v>24</v>
      </c>
      <c r="M9" s="1">
        <f t="shared" si="2"/>
        <v>41</v>
      </c>
      <c r="N9" s="1">
        <v>158</v>
      </c>
      <c r="O9" s="1">
        <f t="shared" si="3"/>
        <v>26</v>
      </c>
    </row>
    <row r="10" spans="1:21" ht="30" customHeight="1" x14ac:dyDescent="0.3">
      <c r="A10" s="1">
        <v>9</v>
      </c>
      <c r="B10" s="1">
        <v>96</v>
      </c>
      <c r="C10" s="1">
        <v>99</v>
      </c>
      <c r="D10" s="1">
        <v>36</v>
      </c>
      <c r="E10" s="1">
        <v>120</v>
      </c>
      <c r="F10" s="1">
        <v>9</v>
      </c>
      <c r="G10" s="1">
        <v>59</v>
      </c>
      <c r="H10" s="1">
        <v>124</v>
      </c>
      <c r="I10" s="1">
        <v>31</v>
      </c>
      <c r="J10" s="1">
        <v>69</v>
      </c>
      <c r="K10" s="1">
        <f t="shared" si="0"/>
        <v>29</v>
      </c>
      <c r="L10" s="1">
        <f t="shared" si="1"/>
        <v>25</v>
      </c>
      <c r="M10" s="1">
        <f t="shared" si="2"/>
        <v>33</v>
      </c>
      <c r="N10" s="1">
        <v>120</v>
      </c>
      <c r="O10" s="1">
        <f t="shared" si="3"/>
        <v>25</v>
      </c>
    </row>
    <row r="11" spans="1:21" ht="30" customHeight="1" x14ac:dyDescent="0.3">
      <c r="A11" s="1">
        <v>10</v>
      </c>
      <c r="B11" s="1">
        <v>109</v>
      </c>
      <c r="C11" s="1">
        <v>99</v>
      </c>
      <c r="D11" s="1">
        <v>37</v>
      </c>
      <c r="E11" s="1">
        <v>133</v>
      </c>
      <c r="F11" s="1">
        <v>6</v>
      </c>
      <c r="G11" s="1">
        <v>59</v>
      </c>
      <c r="H11" s="1">
        <v>139</v>
      </c>
      <c r="I11" s="1">
        <v>21</v>
      </c>
      <c r="J11" s="1">
        <v>76</v>
      </c>
      <c r="K11" s="1">
        <f t="shared" si="0"/>
        <v>31</v>
      </c>
      <c r="L11" s="1">
        <f t="shared" si="1"/>
        <v>25</v>
      </c>
      <c r="M11" s="1">
        <f t="shared" si="2"/>
        <v>39</v>
      </c>
      <c r="N11" s="1">
        <v>134</v>
      </c>
      <c r="O11" s="1">
        <f t="shared" si="3"/>
        <v>26</v>
      </c>
    </row>
    <row r="14" spans="1:21" x14ac:dyDescent="0.3">
      <c r="I14" t="s">
        <v>13</v>
      </c>
      <c r="J14">
        <f>INT(AVERAGE(J2:J11))</f>
        <v>67</v>
      </c>
    </row>
    <row r="15" spans="1:21" x14ac:dyDescent="0.3">
      <c r="I15" t="s">
        <v>14</v>
      </c>
      <c r="J15">
        <f>MAX(J2:J11)</f>
        <v>79</v>
      </c>
    </row>
    <row r="16" spans="1:21" x14ac:dyDescent="0.3">
      <c r="I16" t="s">
        <v>6</v>
      </c>
      <c r="J16">
        <f>MIN(J2:J11)</f>
        <v>49</v>
      </c>
    </row>
  </sheetData>
  <phoneticPr fontId="1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VerticalFall_0%</vt:lpstr>
      <vt:lpstr>VerticalFall_25%</vt:lpstr>
      <vt:lpstr>VerticalFall_50%</vt:lpstr>
      <vt:lpstr>VerticalFall_75%</vt:lpstr>
      <vt:lpstr>VerticalFall_100%</vt:lpstr>
      <vt:lpstr>Angle30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Bach Goldberg</dc:creator>
  <cp:lastModifiedBy>Bach Goldberg</cp:lastModifiedBy>
  <cp:lastPrinted>2023-12-13T00:13:15Z</cp:lastPrinted>
  <dcterms:created xsi:type="dcterms:W3CDTF">2023-12-12T07:31:09Z</dcterms:created>
  <dcterms:modified xsi:type="dcterms:W3CDTF">2023-12-13T00:17:54Z</dcterms:modified>
</cp:coreProperties>
</file>